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5PZMRT3\Downloads\"/>
    </mc:Choice>
  </mc:AlternateContent>
  <xr:revisionPtr revIDLastSave="0" documentId="13_ncr:1_{D532C742-CFCD-4130-B150-4BD4C5E3C593}" xr6:coauthVersionLast="47" xr6:coauthVersionMax="47" xr10:uidLastSave="{00000000-0000-0000-0000-000000000000}"/>
  <bookViews>
    <workbookView xWindow="-108" yWindow="-108" windowWidth="23256" windowHeight="12456" xr2:uid="{8CB8525C-6A8E-472D-B547-751FAABF289E}"/>
  </bookViews>
  <sheets>
    <sheet name="Conclusiones SCI 2023 -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 localSheetId="0">'Conclusiones SCI 2023 - 2'!$C$3:$P$37</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O33" i="1" s="1"/>
  <c r="E33" i="1"/>
  <c r="G31" i="1"/>
  <c r="O31" i="1" s="1"/>
  <c r="E31" i="1"/>
  <c r="G29" i="1"/>
  <c r="O29" i="1" s="1"/>
  <c r="E29" i="1"/>
  <c r="G27" i="1"/>
  <c r="M7" i="1" s="1"/>
  <c r="E27" i="1"/>
  <c r="G25" i="1"/>
  <c r="O25" i="1" s="1"/>
  <c r="E25" i="1"/>
  <c r="O27" i="1" l="1"/>
</calcChain>
</file>

<file path=xl/sharedStrings.xml><?xml version="1.0" encoding="utf-8"?>
<sst xmlns="http://schemas.openxmlformats.org/spreadsheetml/2006/main" count="37" uniqueCount="37">
  <si>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</si>
  <si>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</si>
  <si>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</si>
  <si>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</si>
  <si>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</si>
  <si>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</si>
  <si>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La evaluación independiente del Sistema de Control Interno de la Universidad del Cauca, para el segundo periodo 2023, de acuerdo con los criterios establecidos por el Órgano Rector de políticas públicas, arroja un nivel de cumplimiento del 54%, resultado que aumento en 1 punto porcentual respecto al obtenido en el seguimiento anterior. Los componentes del Sistema de Control Interno continúan parcialmente articulados y armonizados a causa de la operación de un modelo descentralizado en la toma de decisiones, gestión de la mejora, manejo de la información, operación de procedimientos, definición, ejecución y seguimiento a controles, además de los recientes cambios en la estrategia institucional presentado por el Plan de Desarrollo Institucional, vigencia 2023-2027.</t>
  </si>
  <si>
    <t>¿Es efectivo el sistema de control interno para los objetivos evaluados? (Si/No) (Justifique su respuesta):</t>
  </si>
  <si>
    <t>No</t>
  </si>
  <si>
    <t>El Sistema de Control Interno para la Universidad del Cauca en cuanto a la efectividad se mantiene estable, por cuanto los controles que se encuentran presentes operan parcialmente o no se encuentran funcionando, debido a que persisten dificultades en la implementación de procesos por falencias en la definición de sus objetivos, desactualización de procedimientos y lineamientos, siendo necesario involucrar articuladamente a las Líneas de defensa y Línea estratégica para fortalecer el desarrollo de los componentes y definir la planeación estratégica de los procesos conforme al Plan de Desarrollo vigente.</t>
  </si>
  <si>
    <t>La entidad cuenta dentro de su Sistema de Control Interno, con una institucionalidad (Líneas de defensa)  que le permita la toma de decisiones frente al control (Si/No) (Justifique su respuesta):</t>
  </si>
  <si>
    <t>Si</t>
  </si>
  <si>
    <t>Los lineamientos internos  de la Universidad del Cauca asignan roles y responsabilidades acorde a la estructura de las líneas de defensa, los cuales orientan el diseño y aplicación de controles para fortalecer el Sistema de Control Interno.</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</si>
  <si>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</si>
  <si>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</si>
  <si>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</si>
  <si>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</si>
  <si>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</si>
  <si>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</si>
  <si>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</si>
  <si>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</si>
  <si>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t xml:space="preserve">
</t>
    </r>
    <r>
      <rPr>
        <b/>
        <sz val="12"/>
        <rFont val="Arial"/>
        <family val="2"/>
      </rPr>
      <t>Debilidades:</t>
    </r>
    <r>
      <rPr>
        <sz val="12"/>
        <rFont val="Arial"/>
        <family val="2"/>
      </rPr>
      <t xml:space="preserve">
- El Código de Integridad no reúne todos los lineamientos y directrices para identificar, prevenir y gestionar adecuadamente los conflictos de interés que puedan surgir en el desarrollo de las actividades.
- En la gestión del talento humano debido a la ejecución parcial de los planes que involucra su Plan Estratégico .
- En la definición de estandares de reporte, periodicidad y resposables en temas criticos.
- Lineamientos para la gestión de la información implementados parcialmente.
- En la estrategía de comunicación de resultados en materia financiera para la toma de decisiones.
</t>
    </r>
    <r>
      <rPr>
        <b/>
        <sz val="12"/>
        <rFont val="Arial"/>
        <family val="2"/>
      </rPr>
      <t>Fortalezas:</t>
    </r>
    <r>
      <rPr>
        <sz val="12"/>
        <rFont val="Arial"/>
        <family val="2"/>
      </rPr>
      <t xml:space="preserve">
- Construcción y puesta en marcha del Plan Estratégico  2023-2027 "Por una universidad de excelencia y solidaria", con 5 objetivos estratégicos orientadores de los ejes temáticos referentes para la gestión Institucional.
- Elaboración del Plan Estratégico de Talento Humano 2023-2024       </t>
    </r>
  </si>
  <si>
    <t>Evaluación de riesgos</t>
  </si>
  <si>
    <r>
      <t xml:space="preserve">Componente con menor desarrollo: 
</t>
    </r>
    <r>
      <rPr>
        <b/>
        <sz val="12"/>
        <rFont val="Arial"/>
        <family val="2"/>
      </rPr>
      <t>Debilidades:</t>
    </r>
    <r>
      <rPr>
        <sz val="12"/>
        <rFont val="Arial"/>
        <family val="2"/>
      </rPr>
      <t xml:space="preserve">
- En la definición de objetivos de los procesos, programas y proyectos, por cuanto incumplen con criterios para su formulación y  alineación con la estrategia, dificultando su seguimiento.
- En la identificación y análisis de cambios significativos y el monitoreo por la alta dirección de los riesgos aceptados.
- En la aplicación de controles por parte de Línea Estrategica en las etapas de identificación, monitoreo y evaluación para la toma de decisiones.
- En la definición de lineamientos para la gestión de Planes de contingencia frente a la materialización de riesgos.
</t>
    </r>
    <r>
      <rPr>
        <b/>
        <sz val="12"/>
        <rFont val="Arial"/>
        <family val="2"/>
      </rPr>
      <t>Fortalezas: </t>
    </r>
    <r>
      <rPr>
        <sz val="12"/>
        <rFont val="Arial"/>
        <family val="2"/>
      </rPr>
      <t xml:space="preserve">
- Se cuenta con lineamientos y metodología propios ajustados a las necesidades y dinámicas institucionales. para la Administración del riesgo.</t>
    </r>
  </si>
  <si>
    <t>Actividades de control</t>
  </si>
  <si>
    <r>
      <rPr>
        <b/>
        <sz val="12"/>
        <rFont val="Arial"/>
        <family val="2"/>
      </rPr>
      <t xml:space="preserve">Debilidades:              
                     </t>
    </r>
    <r>
      <rPr>
        <sz val="12"/>
        <rFont val="Arial"/>
        <family val="2"/>
      </rPr>
      <t xml:space="preserve">                              
-  Persiste la escasa armonización entre los sistemas de gestión con el Sistema de Control Interno en especial en la definición, ejecución y seguimiento de controles.
- En la actualización del Manual de Funciones acorde a las necesidades de la operación y dinámicas institucionales.
- Sin documentar los riesgos de seguridad digital.
- En la actualización de la caracterización de los procesos, documentación de procedimientos y otras herramientas para garantizar la aplicación adecuada de las principales actividades de control.
</t>
    </r>
    <r>
      <rPr>
        <b/>
        <sz val="12"/>
        <rFont val="Arial"/>
        <family val="2"/>
      </rPr>
      <t>Fortalezas:</t>
    </r>
    <r>
      <rPr>
        <sz val="12"/>
        <rFont val="Arial"/>
        <family val="2"/>
      </rPr>
      <t xml:space="preserve">
- La Metodología para la Administración del Riesgo- MARUC, define criterios para formulación y evaluación de controles a los riesgos y referente para los controles de los procedimientos institucionales.</t>
    </r>
  </si>
  <si>
    <t>Información y comunicación</t>
  </si>
  <si>
    <r>
      <rPr>
        <b/>
        <sz val="12"/>
        <rFont val="Arial"/>
        <family val="2"/>
      </rPr>
      <t xml:space="preserve">Debilidades:    </t>
    </r>
    <r>
      <rPr>
        <sz val="12"/>
        <rFont val="Arial"/>
        <family val="2"/>
      </rPr>
      <t xml:space="preserve">       
 - En la definición de criterios y controles para la gestión de la información y utilización de información relevante para la comunicación interna y externa eficaz. 
- En la aplicación de políticas de gestión documental, y controles a la integridad, confidencialidad y disponibilidad de información.
- En la caracterización de activos de seguridad digital, usuarios y grupos de valor. 
- En la articulación de los sistemas de información institucionales.                                                                                       
                                                                                                                                             </t>
    </r>
    <r>
      <rPr>
        <b/>
        <sz val="12"/>
        <rFont val="Arial"/>
        <family val="2"/>
      </rPr>
      <t xml:space="preserve">Fortalezas:     </t>
    </r>
    <r>
      <rPr>
        <sz val="12"/>
        <rFont val="Arial"/>
        <family val="2"/>
      </rPr>
      <t xml:space="preserve">
- Los medios de comunicación se apoyan en las tecnologías para la difusión de la información a las partes interesadas y para la recepción de denuncias anónimas.
- En Implementación del Plan Estratégico de Tecnologías de Información (PETI)
</t>
    </r>
  </si>
  <si>
    <t xml:space="preserve">Monitoreo </t>
  </si>
  <si>
    <r>
      <rPr>
        <b/>
        <sz val="12"/>
        <rFont val="Arial"/>
        <family val="2"/>
      </rPr>
      <t>Debilidades:</t>
    </r>
    <r>
      <rPr>
        <sz val="12"/>
        <rFont val="Arial"/>
        <family val="2"/>
      </rPr>
      <t xml:space="preserve">
La dinámica de operación del Comité Institucional de Gestión del Desempeño y de Control Interno tiene poco impacto en el fortalecimiento del Sistema de Control Interno. 
</t>
    </r>
    <r>
      <rPr>
        <b/>
        <sz val="12"/>
        <rFont val="Arial"/>
        <family val="2"/>
      </rPr>
      <t xml:space="preserve">Fortalezas:       </t>
    </r>
    <r>
      <rPr>
        <sz val="12"/>
        <rFont val="Arial"/>
        <family val="2"/>
      </rPr>
      <t xml:space="preserve">
El desarrollo de los roles de la tercera línea de defensa, la aprobación y ejecución del Plan Anual de Auditoría para el mejoramiento del Sistema de Control Interno.</t>
    </r>
  </si>
  <si>
    <t>Segundo Semestre 2023</t>
  </si>
  <si>
    <t>Universidad del Cauca</t>
  </si>
  <si>
    <r>
      <rPr>
        <b/>
        <sz val="12"/>
        <rFont val="Arial"/>
        <family val="2"/>
      </rPr>
      <t>Debilidades:</t>
    </r>
    <r>
      <rPr>
        <sz val="12"/>
        <rFont val="Arial"/>
        <family val="2"/>
      </rPr>
      <t xml:space="preserve">
-La dinámica de operación del Comité Institucional de Gestión del Desempeño y de Control Interno tiene poco impacto en el fortalecimiento del Sistema de Control Interno.
-Bajo desarrollo del principio de autocontrol del sistema de control interno por la primera linea de defensa.
</t>
    </r>
    <r>
      <rPr>
        <b/>
        <sz val="12"/>
        <rFont val="Arial"/>
        <family val="2"/>
      </rPr>
      <t xml:space="preserve">Fortalezas:  </t>
    </r>
    <r>
      <rPr>
        <sz val="12"/>
        <rFont val="Arial"/>
        <family val="2"/>
      </rPr>
      <t xml:space="preserve">                                                                 
El desarrollo de los roles de la tercera línea de defensa, la aprobación y ejecución del Plan Anual de Auditoría para el mejoramiento del Sistema de Control Interno.</t>
    </r>
  </si>
  <si>
    <r>
      <rPr>
        <b/>
        <sz val="12"/>
        <rFont val="Arial"/>
        <family val="2"/>
      </rPr>
      <t xml:space="preserve">Debilidades:
</t>
    </r>
    <r>
      <rPr>
        <sz val="12"/>
        <rFont val="Arial"/>
        <family val="2"/>
      </rPr>
      <t xml:space="preserve">
- Dentro de los lineamientos institucionales no se definido los criterios para identificar, prevenir y gestionar adecuadamente los conflictos de interés que se puedan presentar en el desarrollo de las actividades.
- Los estándares de reporte, periodicidad y responsables en temas críticos no están totalmente definidos.
-Las caracterizaciones de los procesos se encuentran desactualizadas y no contemplan las necesidades de información para su operación, dificultando la implementación de los procesos y procedimientos.
- Los estándares de comunicación no están definidos, la gestión de la información implementada parcialmente, impidiendo el acceso a información confiable y oportuna para la toma de decisiones.
-Políticas y planes para la gestión del talento humano sin actualización que no incluyen lineamientos o acciones para el retiro de servidores públicos. 
-La información de resultados en materia contable es presentada de manera técnica, lo que limita la comprensión a todos los grupos de valor.
</t>
    </r>
    <r>
      <rPr>
        <b/>
        <sz val="12"/>
        <rFont val="Arial"/>
        <family val="2"/>
      </rPr>
      <t>Fortalezas:</t>
    </r>
    <r>
      <rPr>
        <sz val="12"/>
        <rFont val="Arial"/>
        <family val="2"/>
      </rPr>
      <t xml:space="preserve">
- Construcción y puesta en marcha del Plan Estratégico 2023-2027 "Por una universidad de excelencia y solidaria", con 5 objetivos estratégicos orientadores de los ejes temáticos referentes para la gestión Institucional.
- Elaboración del Plan Estratégico de Talento Humano 2023-2024 </t>
    </r>
  </si>
  <si>
    <r>
      <t xml:space="preserve">Componente con menor desarrollo.
</t>
    </r>
    <r>
      <rPr>
        <b/>
        <sz val="12"/>
        <rFont val="Arial"/>
        <family val="2"/>
      </rPr>
      <t>Debilidades:</t>
    </r>
    <r>
      <rPr>
        <sz val="12"/>
        <rFont val="Arial"/>
        <family val="2"/>
      </rPr>
      <t xml:space="preserve">
-Falencias en la definición de objetivos de los procesos, programas, proyectos en cuanto incumplen con criterios para su formulación, lo que conlleva a que estos no se alineen con la estrategia dificultando su seguimiento.
-No se realiza monitoreo a los riesgos en tiempo real, la información suministrada es parcial, lo que limita su control inmediato y conlleva a falencias en la gestión del riesgo.
- La aplicación de controles por parte de la Línea Estratégica en las etapas de identificación, monitoreo, análisis de cambios significativos y evaluación para la toma de decisiones es mínima.
- Existe escasa definición de lineamientos para la gestión de Planes de contingencia frente a la materialización de riesgos.
</t>
    </r>
    <r>
      <rPr>
        <b/>
        <sz val="12"/>
        <rFont val="Arial"/>
        <family val="2"/>
      </rPr>
      <t>Fortaleza:</t>
    </r>
    <r>
      <rPr>
        <sz val="12"/>
        <rFont val="Arial"/>
        <family val="2"/>
      </rPr>
      <t xml:space="preserve">
- Se cuenta con lineamientos y metodología propios ajustados a las necesidades y dinámicas institucionales. para la Administración del riesgo.
-Establece la nueva política y objetivos de calidad para la institución a finales de la vigencia 2023.</t>
    </r>
  </si>
  <si>
    <r>
      <rPr>
        <b/>
        <sz val="11.7"/>
        <rFont val="Arial"/>
        <family val="2"/>
      </rPr>
      <t>Debilidades:</t>
    </r>
    <r>
      <rPr>
        <sz val="11.7"/>
        <rFont val="Arial"/>
        <family val="2"/>
      </rPr>
      <t xml:space="preserve">
-  Persiste la escasa armonización entre los sistemas de gestión con el Sistema de Control Interno en especial en la definición, ejecución y seguimiento de controles.
-El manual de funciones no cuenta con actualización acorde con las necesidades de la operación y dinamicas institucionales;  carencia de personal en algunas dependencias y el insuficiente número de  cargos profesionales.
- No existe adecuada actualización de la caracterización de los procesos, documentación de procedimientos y otras herramientas para garantizar la aplicación correcta de las principales actividades de control.
- Sin gestionar los riesgos de seguridad digital
</t>
    </r>
    <r>
      <rPr>
        <b/>
        <sz val="11.7"/>
        <rFont val="Arial"/>
        <family val="2"/>
      </rPr>
      <t>Fortalezas:</t>
    </r>
    <r>
      <rPr>
        <sz val="11.7"/>
        <rFont val="Arial"/>
        <family val="2"/>
      </rPr>
      <t xml:space="preserve">
- La Metodología para la Administración del Riesgo- MARUC, define criterios para formulación y evaluación de controles a los riesgos y es referente para los controles de los procedimientos institucionales.
-El PDI (2023-2027) considera la modernizacion de procesos administrativos y funcionales como ejes temáticos que desarrollará el rediseño administrativo.
-El plan estratégico de tecnología e información PETI (2023-2027) establece actividades y controles para el adecuado funcionamiento de los sistemas de información. </t>
    </r>
  </si>
  <si>
    <r>
      <rPr>
        <b/>
        <sz val="12"/>
        <rFont val="Arial"/>
        <family val="2"/>
      </rPr>
      <t xml:space="preserve">Debilidades:
</t>
    </r>
    <r>
      <rPr>
        <sz val="12"/>
        <rFont val="Arial"/>
        <family val="2"/>
      </rPr>
      <t xml:space="preserve">-La desactualización de políticas de gestión documental y gestión del riesgo.
-La documentación parcial de los controles no permite prever situaciones adversas a la integridad, confidencialidad y disponibilidad de la información.  
-Los mecanismos para la autoevaluación de canales de comunicación interna y externa se aplican parcialmente y los procedimientos aplicados no están documentados y/o actualizados.
- La definición de criterios y controles para la gestión de la información y utilización de información relevante no permiten la comunicación interna y externa eficaz.
- La caracterización de activos de seguridad digital, usuarios y grupos de valor es mínima.
- No existe una adecuada o total articulación de los sistemas de información institucionales.
</t>
    </r>
    <r>
      <rPr>
        <b/>
        <sz val="12"/>
        <rFont val="Arial"/>
        <family val="2"/>
      </rPr>
      <t xml:space="preserve">Fortalezas:   </t>
    </r>
    <r>
      <rPr>
        <sz val="12"/>
        <rFont val="Arial"/>
        <family val="2"/>
      </rPr>
      <t xml:space="preserve">                                                                
- Los medios de comunicación se apoyan en las tecnologías para la difusión de la información a las partes interesadas y para la recepción de denuncias anónimas.
- En Implementación del Plan Estratégico de Tecnologías de Información (PETI)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</si>
</sst>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0"/>
      <color theme="1"/>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8"/>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1.7"/>
      <name val="Arial"/>
      <family val="2"/>
    </font>
    <font>
      <b/>
      <sz val="11.7"/>
      <name val="Arial"/>
      <family val="2"/>
    </font>
    <font>
      <sz val="12"/>
      <name val="Arial"/>
      <family val="2"/>
    </font>
    <font>
      <b/>
      <i/>
      <sz val="10"/>
      <name val="Arial"/>
      <family val="2"/>
    </font>
    <font>
      <b/>
      <i/>
      <sz val="10"/>
      <color theme="1"/>
      <name val="Arial"/>
      <family val="2"/>
    </font>
    <font>
      <sz val="20"/>
      <color theme="1"/>
      <name val="Arial Narrow"/>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0">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2"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2" fillId="2" borderId="0" xfId="0" applyNumberFormat="1" applyFont="1" applyFill="1" applyAlignment="1">
      <alignment horizontal="center"/>
    </xf>
    <xf numFmtId="0" fontId="3" fillId="2" borderId="0" xfId="0" applyFont="1" applyFill="1" applyAlignment="1">
      <alignment vertical="center"/>
    </xf>
    <xf numFmtId="9" fontId="5" fillId="3" borderId="15" xfId="0" applyNumberFormat="1" applyFont="1" applyFill="1" applyBorder="1" applyAlignment="1" applyProtection="1">
      <alignment horizontal="center" vertical="center"/>
      <protection hidden="1"/>
    </xf>
    <xf numFmtId="0" fontId="6" fillId="2" borderId="0" xfId="0" applyFont="1" applyFill="1" applyAlignment="1">
      <alignment horizontal="center" vertical="center"/>
    </xf>
    <xf numFmtId="0" fontId="7" fillId="2" borderId="0" xfId="0" applyFont="1" applyFill="1"/>
    <xf numFmtId="0" fontId="4" fillId="2" borderId="0" xfId="0" applyFont="1" applyFill="1" applyAlignment="1">
      <alignment horizontal="center" vertical="center"/>
    </xf>
    <xf numFmtId="0" fontId="8" fillId="2" borderId="19" xfId="0" applyFont="1" applyFill="1" applyBorder="1" applyAlignment="1">
      <alignment horizontal="center" vertical="center"/>
    </xf>
    <xf numFmtId="0" fontId="8" fillId="2" borderId="0" xfId="0" applyFont="1" applyFill="1" applyAlignment="1">
      <alignment horizontal="center" vertical="center"/>
    </xf>
    <xf numFmtId="49" fontId="10"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2" fillId="2" borderId="0" xfId="0" applyFont="1" applyFill="1" applyAlignment="1">
      <alignment wrapText="1"/>
    </xf>
    <xf numFmtId="0" fontId="4" fillId="4" borderId="28" xfId="0" applyFont="1" applyFill="1" applyBorder="1" applyAlignment="1">
      <alignment horizontal="center" vertical="center" wrapText="1"/>
    </xf>
    <xf numFmtId="0" fontId="8" fillId="0" borderId="0" xfId="0" applyFont="1" applyAlignment="1">
      <alignment horizontal="center" vertical="center" wrapText="1"/>
    </xf>
    <xf numFmtId="0" fontId="13" fillId="4" borderId="2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13" fillId="3" borderId="2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2" borderId="0" xfId="0" applyFont="1" applyFill="1" applyAlignment="1">
      <alignment wrapText="1"/>
    </xf>
    <xf numFmtId="0" fontId="16" fillId="0" borderId="0" xfId="0" applyFont="1" applyAlignment="1">
      <alignment horizontal="center" wrapText="1"/>
    </xf>
    <xf numFmtId="0" fontId="0" fillId="0" borderId="30" xfId="0" applyBorder="1"/>
    <xf numFmtId="0" fontId="4" fillId="5" borderId="6" xfId="0" applyFont="1" applyFill="1" applyBorder="1" applyAlignment="1">
      <alignment horizontal="center" vertical="center" wrapText="1"/>
    </xf>
    <xf numFmtId="0" fontId="13" fillId="0" borderId="0" xfId="0" applyFont="1" applyAlignment="1">
      <alignment vertical="center"/>
    </xf>
    <xf numFmtId="0" fontId="8" fillId="0" borderId="6" xfId="0" applyFont="1" applyBorder="1" applyAlignment="1" applyProtection="1">
      <alignment horizontal="center" vertical="center"/>
      <protection hidden="1"/>
    </xf>
    <xf numFmtId="9" fontId="8"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18" fillId="0" borderId="31" xfId="0" applyFont="1" applyBorder="1" applyAlignment="1" applyProtection="1">
      <alignment horizontal="justify" vertical="top" wrapText="1"/>
      <protection locked="0"/>
    </xf>
    <xf numFmtId="0" fontId="8" fillId="0" borderId="0" xfId="0" applyFont="1" applyAlignment="1">
      <alignment vertical="center"/>
    </xf>
    <xf numFmtId="9" fontId="17" fillId="6" borderId="6" xfId="0" applyNumberFormat="1" applyFont="1" applyFill="1" applyBorder="1" applyAlignment="1" applyProtection="1">
      <alignment horizontal="center" vertical="center"/>
      <protection locked="0"/>
    </xf>
    <xf numFmtId="0" fontId="8" fillId="0" borderId="11" xfId="0" applyFont="1" applyBorder="1" applyAlignment="1">
      <alignment vertical="center"/>
    </xf>
    <xf numFmtId="0" fontId="20" fillId="0" borderId="31" xfId="0" applyFont="1" applyBorder="1" applyAlignment="1" applyProtection="1">
      <alignment horizontal="justify" vertical="top" wrapText="1"/>
      <protection locked="0"/>
    </xf>
    <xf numFmtId="0" fontId="8" fillId="0" borderId="0" xfId="0" applyFont="1" applyAlignment="1">
      <alignment horizontal="left" vertical="center"/>
    </xf>
    <xf numFmtId="9" fontId="8" fillId="0" borderId="6" xfId="0" applyNumberFormat="1" applyFont="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4" fillId="7" borderId="6" xfId="0" applyFont="1" applyFill="1" applyBorder="1" applyAlignment="1">
      <alignment horizontal="center" vertical="center" wrapText="1"/>
    </xf>
    <xf numFmtId="0" fontId="0" fillId="0" borderId="11" xfId="0" applyBorder="1"/>
    <xf numFmtId="0" fontId="4" fillId="3"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13" fillId="2" borderId="0" xfId="0" applyFont="1" applyFill="1" applyAlignment="1">
      <alignment vertical="center"/>
    </xf>
    <xf numFmtId="0" fontId="8" fillId="2" borderId="0" xfId="0" applyFont="1" applyFill="1" applyAlignment="1">
      <alignment horizontal="left" vertical="center"/>
    </xf>
    <xf numFmtId="0" fontId="21" fillId="2" borderId="0" xfId="0" applyFont="1" applyFill="1" applyAlignment="1">
      <alignment vertical="center"/>
    </xf>
    <xf numFmtId="0" fontId="22" fillId="2" borderId="0" xfId="0" applyFont="1" applyFill="1"/>
    <xf numFmtId="0" fontId="0" fillId="2" borderId="32" xfId="0" applyFill="1" applyBorder="1"/>
    <xf numFmtId="0" fontId="0" fillId="2" borderId="33" xfId="0" applyFill="1" applyBorder="1"/>
    <xf numFmtId="0" fontId="0" fillId="2" borderId="34" xfId="0" applyFill="1" applyBorder="1"/>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1" fillId="2" borderId="23" xfId="0" applyNumberFormat="1" applyFont="1" applyFill="1" applyBorder="1" applyAlignment="1" applyProtection="1">
      <alignment horizontal="justify" vertical="center" wrapText="1"/>
      <protection locked="0"/>
    </xf>
    <xf numFmtId="49" fontId="11" fillId="2" borderId="24" xfId="0" applyNumberFormat="1" applyFont="1" applyFill="1" applyBorder="1" applyAlignment="1" applyProtection="1">
      <alignment horizontal="justify" vertical="center" wrapText="1"/>
      <protection locked="0"/>
    </xf>
    <xf numFmtId="49" fontId="11" fillId="2" borderId="25" xfId="0" applyNumberFormat="1" applyFont="1" applyFill="1" applyBorder="1" applyAlignment="1" applyProtection="1">
      <alignment horizontal="justify" vertical="center" wrapText="1"/>
      <protection locked="0"/>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164" fontId="23" fillId="2" borderId="9" xfId="0" applyNumberFormat="1" applyFont="1" applyFill="1" applyBorder="1" applyAlignment="1" applyProtection="1">
      <alignment horizontal="center" vertical="center"/>
      <protection locked="0"/>
    </xf>
    <xf numFmtId="164" fontId="23" fillId="2" borderId="10" xfId="0" applyNumberFormat="1" applyFont="1" applyFill="1" applyBorder="1" applyAlignment="1" applyProtection="1">
      <alignment horizontal="center" vertical="center"/>
      <protection locked="0"/>
    </xf>
    <xf numFmtId="164" fontId="23" fillId="2" borderId="11" xfId="0" applyNumberFormat="1" applyFont="1" applyFill="1" applyBorder="1" applyAlignment="1" applyProtection="1">
      <alignment horizontal="center" vertical="center"/>
      <protection locked="0"/>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5</xdr:col>
      <xdr:colOff>603703</xdr:colOff>
      <xdr:row>14</xdr:row>
      <xdr:rowOff>91783</xdr:rowOff>
    </xdr:to>
    <xdr:pic>
      <xdr:nvPicPr>
        <xdr:cNvPr id="2" name="Imagen 1">
          <a:extLst>
            <a:ext uri="{FF2B5EF4-FFF2-40B4-BE49-F238E27FC236}">
              <a16:creationId xmlns:a16="http://schemas.microsoft.com/office/drawing/2014/main" id="{95FE7561-1296-4E27-8E8B-CFBFBA837928}"/>
            </a:ext>
          </a:extLst>
        </xdr:cNvPr>
        <xdr:cNvPicPr>
          <a:picLocks noChangeAspect="1"/>
        </xdr:cNvPicPr>
      </xdr:nvPicPr>
      <xdr:blipFill>
        <a:blip xmlns:r="http://schemas.openxmlformats.org/officeDocument/2006/relationships" r:embed="rId1"/>
        <a:stretch>
          <a:fillRect/>
        </a:stretch>
      </xdr:blipFill>
      <xdr:spPr>
        <a:xfrm>
          <a:off x="2626722" y="1701063"/>
          <a:ext cx="4579076" cy="24115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aucaeduco-my.sharepoint.com/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icaucaeduco-my.sharepoint.com/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icaucaeduco-my.sharepoint.com/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nicaucaeduco-my.sharepoint.com/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unicaucaeduco-my.sharepoint.com/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unicaucaeduco-my.sharepoint.com/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unicaucaeduco-my.sharepoint.com/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unicaucaeduco-my.sharepoint.com/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unicaucaeduco-my.sharepoint.com/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unicaucaeduco-my.sharepoint.com/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unicaucaeduco-my.sharepoint.com/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unicaucaeduco-my.sharepoint.com/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unicaucaeduco-my.sharepoint.com/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nicaucaeduco-my.sharepoint.com/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unicaucaeduco-my.sharepoint.com/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unicaucaeduco-my.sharepoint.com/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unicaucaeduco-my.sharepoint.com/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5PZMRT3\Downloads\CONSLUSIONES%20-%20Evaluaci&#243;n%20Independiente%20SCI%202023-2.xlsx" TargetMode="External"/><Relationship Id="rId1" Type="http://schemas.openxmlformats.org/officeDocument/2006/relationships/externalLinkPath" Target="CONSLUSIONES%20-%20Evaluaci&#243;n%20Independiente%20SCI%20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 val="[97pbth.xls][97pbth.xls]_tmp__3"/>
      <sheetName val="[97pbth.xls][97pbth.xls]_E_tm_3"/>
      <sheetName val="[97pbth.xls][97pbth.xls]_tmp__2"/>
      <sheetName val="[97pbth.xls][97pbth.xls]_E_tm_2"/>
      <sheetName val="[97pbth.xls][97pbth.xls]_tmp__4"/>
      <sheetName val="[97pbth.xls][97pbth.xls]_E_tm_4"/>
      <sheetName val="[97pbth.xls][97pbth.xls]_tmp__5"/>
      <sheetName val="[97pbth.xls][97pbth.xls]_E_tm_5"/>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0.54166666666666663</v>
          </cell>
        </row>
        <row r="26">
          <cell r="N26">
            <v>0.47058823529411764</v>
          </cell>
        </row>
        <row r="43">
          <cell r="N43">
            <v>0.5</v>
          </cell>
        </row>
        <row r="55">
          <cell r="N55">
            <v>0.5714285714285714</v>
          </cell>
        </row>
        <row r="69">
          <cell r="N69">
            <v>0.6071428571428571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C5733-0DAA-4EB0-9041-EE9B0ED3D932}">
  <dimension ref="B1:V37"/>
  <sheetViews>
    <sheetView tabSelected="1" topLeftCell="A15" zoomScale="40" zoomScaleNormal="40" zoomScaleSheetLayoutView="100" workbookViewId="0">
      <selection activeCell="I31" sqref="I31"/>
    </sheetView>
  </sheetViews>
  <sheetFormatPr baseColWidth="10" defaultColWidth="11.44140625" defaultRowHeight="13.2" x14ac:dyDescent="0.25"/>
  <cols>
    <col min="1" max="1" width="3.109375" style="1" customWidth="1"/>
    <col min="2" max="2" width="3.44140625" style="1" customWidth="1"/>
    <col min="3" max="3" width="54.109375" style="1" customWidth="1"/>
    <col min="4" max="4" width="2.5546875" style="1" customWidth="1"/>
    <col min="5" max="5" width="33.109375" style="1" customWidth="1"/>
    <col min="6" max="6" width="10.88671875" style="1" customWidth="1"/>
    <col min="7" max="7" width="23.44140625" style="1" customWidth="1"/>
    <col min="8" max="8" width="7.5546875" style="1" customWidth="1"/>
    <col min="9" max="9" width="131.109375" style="1" customWidth="1"/>
    <col min="10" max="10" width="5.88671875" style="1" customWidth="1"/>
    <col min="11" max="11" width="28.109375" style="1" customWidth="1"/>
    <col min="12" max="12" width="4.33203125" style="1" customWidth="1"/>
    <col min="13" max="13" width="116.33203125" style="1" customWidth="1"/>
    <col min="14" max="14" width="15.33203125" style="1" customWidth="1"/>
    <col min="15" max="15" width="29.6640625" style="1" customWidth="1"/>
    <col min="16" max="16" width="7" style="1" customWidth="1"/>
    <col min="17" max="16384" width="11.44140625" style="1"/>
  </cols>
  <sheetData>
    <row r="1" spans="2:16" ht="36" hidden="1" customHeight="1" thickBot="1" x14ac:dyDescent="0.3"/>
    <row r="2" spans="2:16" ht="46.5" hidden="1" customHeight="1" thickTop="1" x14ac:dyDescent="0.25">
      <c r="B2" s="2"/>
      <c r="C2" s="3"/>
      <c r="D2" s="3"/>
      <c r="E2" s="3"/>
      <c r="F2" s="3"/>
      <c r="G2" s="3"/>
      <c r="H2" s="3"/>
      <c r="I2" s="3"/>
      <c r="J2" s="3"/>
      <c r="K2" s="3"/>
      <c r="L2" s="3"/>
      <c r="M2" s="3"/>
      <c r="N2" s="3"/>
      <c r="O2" s="3"/>
      <c r="P2" s="4"/>
    </row>
    <row r="3" spans="2:16" ht="18" customHeight="1" x14ac:dyDescent="0.25">
      <c r="B3" s="5"/>
      <c r="E3" s="69" t="s">
        <v>0</v>
      </c>
      <c r="F3" s="71" t="s">
        <v>31</v>
      </c>
      <c r="G3" s="72"/>
      <c r="H3" s="72"/>
      <c r="I3" s="72"/>
      <c r="J3" s="72"/>
      <c r="K3" s="72"/>
      <c r="L3" s="72"/>
      <c r="M3" s="73"/>
      <c r="N3" s="6"/>
      <c r="O3" s="6"/>
      <c r="P3" s="7"/>
    </row>
    <row r="4" spans="2:16" ht="48.75" customHeight="1" x14ac:dyDescent="0.25">
      <c r="B4" s="5"/>
      <c r="E4" s="70"/>
      <c r="F4" s="71"/>
      <c r="G4" s="72"/>
      <c r="H4" s="72"/>
      <c r="I4" s="72"/>
      <c r="J4" s="72"/>
      <c r="K4" s="72"/>
      <c r="L4" s="72"/>
      <c r="M4" s="73"/>
      <c r="N4" s="6"/>
      <c r="O4" s="6"/>
      <c r="P4" s="7"/>
    </row>
    <row r="5" spans="2:16" ht="41.25" customHeight="1" x14ac:dyDescent="0.25">
      <c r="B5" s="5"/>
      <c r="E5" s="8" t="s">
        <v>1</v>
      </c>
      <c r="F5" s="71" t="s">
        <v>30</v>
      </c>
      <c r="G5" s="72"/>
      <c r="H5" s="72"/>
      <c r="I5" s="72"/>
      <c r="J5" s="72"/>
      <c r="K5" s="72"/>
      <c r="L5" s="72"/>
      <c r="M5" s="73"/>
      <c r="N5" s="9"/>
      <c r="O5" s="9"/>
      <c r="P5" s="7"/>
    </row>
    <row r="6" spans="2:16" ht="18" customHeight="1" thickBot="1" x14ac:dyDescent="0.3">
      <c r="B6" s="5"/>
      <c r="E6" s="10"/>
      <c r="F6" s="9"/>
      <c r="G6" s="9"/>
      <c r="H6" s="9"/>
      <c r="I6" s="9"/>
      <c r="J6" s="9"/>
      <c r="K6" s="9"/>
      <c r="L6" s="9"/>
      <c r="P6" s="7"/>
    </row>
    <row r="7" spans="2:16" ht="93" customHeight="1" thickBot="1" x14ac:dyDescent="0.3">
      <c r="B7" s="5"/>
      <c r="I7" s="74" t="s">
        <v>2</v>
      </c>
      <c r="J7" s="75"/>
      <c r="K7" s="76"/>
      <c r="M7" s="11">
        <f>+AVERAGE(G25,G27,G29,G31,G33)</f>
        <v>0.53816526610644266</v>
      </c>
      <c r="N7" s="12"/>
      <c r="O7" s="12"/>
      <c r="P7" s="7"/>
    </row>
    <row r="8" spans="2:16" ht="18" customHeight="1" x14ac:dyDescent="0.3">
      <c r="B8" s="5"/>
      <c r="M8" s="13"/>
      <c r="N8" s="13"/>
      <c r="O8" s="13"/>
      <c r="P8" s="7"/>
    </row>
    <row r="9" spans="2:16" ht="18" customHeight="1" x14ac:dyDescent="0.25">
      <c r="B9" s="5"/>
      <c r="P9" s="7"/>
    </row>
    <row r="10" spans="2:16" x14ac:dyDescent="0.25">
      <c r="B10" s="5"/>
      <c r="P10" s="7"/>
    </row>
    <row r="11" spans="2:16" x14ac:dyDescent="0.25">
      <c r="B11" s="5"/>
      <c r="P11" s="7"/>
    </row>
    <row r="12" spans="2:16" x14ac:dyDescent="0.25">
      <c r="B12" s="5"/>
      <c r="P12" s="7"/>
    </row>
    <row r="13" spans="2:16" x14ac:dyDescent="0.25">
      <c r="B13" s="5"/>
      <c r="P13" s="7"/>
    </row>
    <row r="14" spans="2:16" ht="8.4" customHeight="1" x14ac:dyDescent="0.25">
      <c r="B14" s="5"/>
      <c r="P14" s="7"/>
    </row>
    <row r="15" spans="2:16" ht="8.4" customHeight="1" x14ac:dyDescent="0.25">
      <c r="B15" s="5"/>
      <c r="P15" s="7"/>
    </row>
    <row r="16" spans="2:16" ht="8.4" customHeight="1" x14ac:dyDescent="0.25">
      <c r="B16" s="5"/>
      <c r="P16" s="7"/>
    </row>
    <row r="17" spans="2:22" ht="22.8" x14ac:dyDescent="0.25">
      <c r="B17" s="5"/>
      <c r="C17" s="77" t="s">
        <v>3</v>
      </c>
      <c r="D17" s="78"/>
      <c r="E17" s="78"/>
      <c r="F17" s="78"/>
      <c r="G17" s="78"/>
      <c r="H17" s="78"/>
      <c r="I17" s="78"/>
      <c r="J17" s="78"/>
      <c r="K17" s="78"/>
      <c r="L17" s="78"/>
      <c r="M17" s="79"/>
      <c r="N17" s="14"/>
      <c r="O17" s="14"/>
      <c r="P17" s="7"/>
    </row>
    <row r="18" spans="2:22" ht="11.4" customHeight="1" x14ac:dyDescent="0.25">
      <c r="B18" s="5"/>
      <c r="C18" s="15"/>
      <c r="D18" s="15"/>
      <c r="E18" s="15"/>
      <c r="F18" s="15"/>
      <c r="G18" s="15"/>
      <c r="H18" s="15"/>
      <c r="I18" s="15"/>
      <c r="J18" s="15"/>
      <c r="K18" s="15"/>
      <c r="L18" s="15"/>
      <c r="M18" s="15"/>
      <c r="N18" s="16"/>
      <c r="O18" s="16"/>
      <c r="P18" s="7"/>
    </row>
    <row r="19" spans="2:22" ht="110.25" customHeight="1" x14ac:dyDescent="0.25">
      <c r="B19" s="5"/>
      <c r="C19" s="62" t="s">
        <v>4</v>
      </c>
      <c r="D19" s="63"/>
      <c r="E19" s="17" t="s">
        <v>5</v>
      </c>
      <c r="F19" s="64" t="s">
        <v>6</v>
      </c>
      <c r="G19" s="65"/>
      <c r="H19" s="65"/>
      <c r="I19" s="65"/>
      <c r="J19" s="65"/>
      <c r="K19" s="65"/>
      <c r="L19" s="65"/>
      <c r="M19" s="66"/>
      <c r="N19" s="18"/>
      <c r="O19" s="18"/>
      <c r="P19" s="7"/>
    </row>
    <row r="20" spans="2:22" ht="102" customHeight="1" x14ac:dyDescent="0.25">
      <c r="B20" s="5"/>
      <c r="C20" s="62" t="s">
        <v>7</v>
      </c>
      <c r="D20" s="63"/>
      <c r="E20" s="17" t="s">
        <v>8</v>
      </c>
      <c r="F20" s="64" t="s">
        <v>9</v>
      </c>
      <c r="G20" s="65"/>
      <c r="H20" s="65"/>
      <c r="I20" s="65"/>
      <c r="J20" s="65"/>
      <c r="K20" s="65"/>
      <c r="L20" s="65"/>
      <c r="M20" s="66"/>
      <c r="N20" s="18"/>
      <c r="O20" s="18"/>
      <c r="P20" s="7"/>
    </row>
    <row r="21" spans="2:22" ht="72" customHeight="1" x14ac:dyDescent="0.25">
      <c r="B21" s="5"/>
      <c r="C21" s="67" t="s">
        <v>10</v>
      </c>
      <c r="D21" s="68"/>
      <c r="E21" s="17" t="s">
        <v>11</v>
      </c>
      <c r="F21" s="64" t="s">
        <v>12</v>
      </c>
      <c r="G21" s="65"/>
      <c r="H21" s="65"/>
      <c r="I21" s="65"/>
      <c r="J21" s="65"/>
      <c r="K21" s="65"/>
      <c r="L21" s="65"/>
      <c r="M21" s="66"/>
      <c r="N21" s="18"/>
      <c r="O21" s="18"/>
      <c r="P21" s="7"/>
    </row>
    <row r="22" spans="2:22" ht="19.2" customHeight="1" thickBot="1" x14ac:dyDescent="0.3">
      <c r="B22" s="5"/>
      <c r="G22" s="19"/>
      <c r="P22" s="7"/>
    </row>
    <row r="23" spans="2:22" ht="102.75" customHeight="1" thickBot="1" x14ac:dyDescent="0.3">
      <c r="B23" s="5"/>
      <c r="C23" s="20" t="s">
        <v>13</v>
      </c>
      <c r="D23" s="21"/>
      <c r="E23" s="22" t="s">
        <v>14</v>
      </c>
      <c r="F23" s="21"/>
      <c r="G23" s="22" t="s">
        <v>15</v>
      </c>
      <c r="H23" s="21"/>
      <c r="I23" s="23" t="s">
        <v>16</v>
      </c>
      <c r="J23" s="24"/>
      <c r="K23" s="25" t="s">
        <v>17</v>
      </c>
      <c r="L23" s="24"/>
      <c r="M23" s="26" t="s">
        <v>18</v>
      </c>
      <c r="N23" s="24"/>
      <c r="O23" s="27" t="s">
        <v>19</v>
      </c>
      <c r="P23" s="7"/>
      <c r="Q23" s="28"/>
    </row>
    <row r="24" spans="2:22" ht="6.75" customHeight="1" x14ac:dyDescent="0.4">
      <c r="B24" s="5"/>
      <c r="C24" s="29"/>
      <c r="D24"/>
      <c r="E24"/>
      <c r="F24"/>
      <c r="G24"/>
      <c r="H24"/>
      <c r="I24" s="30"/>
      <c r="J24"/>
      <c r="K24" s="30"/>
      <c r="L24"/>
      <c r="M24"/>
      <c r="N24"/>
      <c r="O24"/>
      <c r="P24" s="7"/>
    </row>
    <row r="25" spans="2:22" ht="286.2" x14ac:dyDescent="0.25">
      <c r="B25" s="5"/>
      <c r="C25" s="31" t="s">
        <v>20</v>
      </c>
      <c r="D25" s="32"/>
      <c r="E25" s="33" t="str">
        <f>+IF([23]Hoja1!$N$2&gt;=0.5,"Si","No")</f>
        <v>Si</v>
      </c>
      <c r="F25" s="34"/>
      <c r="G25" s="35">
        <f>+[23]Hoja1!N2</f>
        <v>0.54166666666666663</v>
      </c>
      <c r="H25" s="34"/>
      <c r="I25" s="40" t="s">
        <v>33</v>
      </c>
      <c r="J25" s="37"/>
      <c r="K25" s="38">
        <v>0.54</v>
      </c>
      <c r="L25" s="39"/>
      <c r="M25" s="40" t="s">
        <v>21</v>
      </c>
      <c r="N25" s="41"/>
      <c r="O25" s="42">
        <f>G25-K25</f>
        <v>1.6666666666665941E-3</v>
      </c>
      <c r="P25" s="43"/>
      <c r="Q25" s="44"/>
      <c r="R25" s="44"/>
      <c r="S25" s="44"/>
      <c r="T25" s="44"/>
      <c r="U25" s="44"/>
      <c r="V25" s="44"/>
    </row>
    <row r="26" spans="2:22" ht="13.95" customHeight="1" x14ac:dyDescent="0.4">
      <c r="B26" s="5"/>
      <c r="C26" s="29"/>
      <c r="D26"/>
      <c r="E26" s="45"/>
      <c r="F26"/>
      <c r="G26" s="46"/>
      <c r="H26"/>
      <c r="I26" s="47"/>
      <c r="J26"/>
      <c r="K26" s="30"/>
      <c r="L26"/>
      <c r="M26" s="48"/>
      <c r="N26" s="48"/>
      <c r="O26" s="49"/>
      <c r="P26" s="7"/>
    </row>
    <row r="27" spans="2:22" ht="235.5" customHeight="1" x14ac:dyDescent="0.25">
      <c r="B27" s="5"/>
      <c r="C27" s="50" t="s">
        <v>22</v>
      </c>
      <c r="D27" s="32"/>
      <c r="E27" s="33" t="str">
        <f>+IF([23]Hoja1!$N$26&gt;=0.5,"Si","No")</f>
        <v>No</v>
      </c>
      <c r="F27"/>
      <c r="G27" s="35">
        <f>+[23]Hoja1!N26</f>
        <v>0.47058823529411764</v>
      </c>
      <c r="H27"/>
      <c r="I27" s="40" t="s">
        <v>34</v>
      </c>
      <c r="J27"/>
      <c r="K27" s="38">
        <v>0.44</v>
      </c>
      <c r="L27" s="51"/>
      <c r="M27" s="40" t="s">
        <v>23</v>
      </c>
      <c r="N27" s="41"/>
      <c r="O27" s="42">
        <f>G27-K27</f>
        <v>3.0588235294117638E-2</v>
      </c>
      <c r="P27" s="7"/>
    </row>
    <row r="28" spans="2:22" ht="13.95" customHeight="1" x14ac:dyDescent="0.4">
      <c r="B28" s="5"/>
      <c r="C28" s="29"/>
      <c r="D28"/>
      <c r="E28" s="45"/>
      <c r="F28"/>
      <c r="G28" s="46"/>
      <c r="H28"/>
      <c r="I28" s="47"/>
      <c r="J28"/>
      <c r="K28" s="30"/>
      <c r="L28"/>
      <c r="M28" s="48"/>
      <c r="N28" s="48"/>
      <c r="O28" s="49"/>
      <c r="P28" s="7"/>
    </row>
    <row r="29" spans="2:22" ht="241.2" x14ac:dyDescent="0.25">
      <c r="B29" s="5"/>
      <c r="C29" s="52" t="s">
        <v>24</v>
      </c>
      <c r="D29" s="32"/>
      <c r="E29" s="33" t="str">
        <f>+IF([23]Hoja1!$N$43&gt;=0.5,"Si","No")</f>
        <v>Si</v>
      </c>
      <c r="F29"/>
      <c r="G29" s="35">
        <f>+[23]Hoja1!N43</f>
        <v>0.5</v>
      </c>
      <c r="H29"/>
      <c r="I29" s="36" t="s">
        <v>35</v>
      </c>
      <c r="J29"/>
      <c r="K29" s="38">
        <v>0.5</v>
      </c>
      <c r="L29" s="51"/>
      <c r="M29" s="40" t="s">
        <v>25</v>
      </c>
      <c r="N29" s="41"/>
      <c r="O29" s="42">
        <f>G29-K29</f>
        <v>0</v>
      </c>
      <c r="P29" s="7"/>
    </row>
    <row r="30" spans="2:22" ht="14.4" customHeight="1" x14ac:dyDescent="0.4">
      <c r="B30" s="5"/>
      <c r="C30" s="29"/>
      <c r="D30"/>
      <c r="E30" s="45"/>
      <c r="F30"/>
      <c r="G30" s="46"/>
      <c r="H30"/>
      <c r="I30" s="47"/>
      <c r="J30"/>
      <c r="K30" s="30"/>
      <c r="L30"/>
      <c r="M30" s="48"/>
      <c r="N30" s="48"/>
      <c r="O30" s="49"/>
      <c r="P30" s="7"/>
    </row>
    <row r="31" spans="2:22" ht="234" customHeight="1" x14ac:dyDescent="0.25">
      <c r="B31" s="5"/>
      <c r="C31" s="53" t="s">
        <v>26</v>
      </c>
      <c r="D31" s="32"/>
      <c r="E31" s="33" t="str">
        <f>+IF([23]Hoja1!$N$55&gt;=0.5,"Si","No")</f>
        <v>Si</v>
      </c>
      <c r="F31"/>
      <c r="G31" s="35">
        <f>+[23]Hoja1!N55</f>
        <v>0.5714285714285714</v>
      </c>
      <c r="H31"/>
      <c r="I31" s="40" t="s">
        <v>36</v>
      </c>
      <c r="J31"/>
      <c r="K31" s="38">
        <v>0.56999999999999995</v>
      </c>
      <c r="L31" s="51"/>
      <c r="M31" s="40" t="s">
        <v>27</v>
      </c>
      <c r="N31" s="41"/>
      <c r="O31" s="42">
        <f>G31-K31</f>
        <v>1.4285714285714457E-3</v>
      </c>
      <c r="P31" s="7"/>
    </row>
    <row r="32" spans="2:22" ht="13.95" customHeight="1" x14ac:dyDescent="0.4">
      <c r="B32" s="5"/>
      <c r="C32" s="29"/>
      <c r="D32"/>
      <c r="E32" s="45"/>
      <c r="F32"/>
      <c r="G32" s="46"/>
      <c r="H32"/>
      <c r="I32" s="47"/>
      <c r="J32"/>
      <c r="K32" s="30"/>
      <c r="L32"/>
      <c r="M32" s="48"/>
      <c r="N32" s="48"/>
      <c r="O32" s="49"/>
      <c r="P32" s="7"/>
    </row>
    <row r="33" spans="2:16" ht="136.19999999999999" x14ac:dyDescent="0.25">
      <c r="B33" s="5"/>
      <c r="C33" s="54" t="s">
        <v>28</v>
      </c>
      <c r="D33" s="32"/>
      <c r="E33" s="33" t="str">
        <f>+IF([23]Hoja1!$N$69&gt;=0.5,"Si","No")</f>
        <v>Si</v>
      </c>
      <c r="F33"/>
      <c r="G33" s="35">
        <f>+[23]Hoja1!N69</f>
        <v>0.6071428571428571</v>
      </c>
      <c r="H33"/>
      <c r="I33" s="40" t="s">
        <v>32</v>
      </c>
      <c r="J33"/>
      <c r="K33" s="38">
        <v>0.61</v>
      </c>
      <c r="L33" s="51"/>
      <c r="M33" s="40" t="s">
        <v>29</v>
      </c>
      <c r="N33" s="41"/>
      <c r="O33" s="42">
        <f>G33-K33</f>
        <v>-2.8571428571428914E-3</v>
      </c>
      <c r="P33" s="7"/>
    </row>
    <row r="34" spans="2:16" ht="8.4" customHeight="1" x14ac:dyDescent="0.25">
      <c r="B34" s="5"/>
      <c r="C34" s="55"/>
      <c r="D34" s="55"/>
      <c r="E34" s="16"/>
      <c r="M34" s="56"/>
      <c r="N34" s="56"/>
      <c r="O34" s="56"/>
      <c r="P34" s="7"/>
    </row>
    <row r="35" spans="2:16" ht="8.4" customHeight="1" x14ac:dyDescent="0.25">
      <c r="B35" s="5"/>
      <c r="C35" s="57"/>
      <c r="D35" s="55"/>
      <c r="E35" s="16"/>
      <c r="M35" s="56"/>
      <c r="N35" s="56"/>
      <c r="O35" s="56"/>
      <c r="P35" s="7"/>
    </row>
    <row r="36" spans="2:16" ht="8.4" customHeight="1" x14ac:dyDescent="0.25">
      <c r="B36" s="5"/>
      <c r="C36" s="58"/>
      <c r="P36" s="7"/>
    </row>
    <row r="37" spans="2:16" ht="8.4" customHeight="1" thickBot="1" x14ac:dyDescent="0.3">
      <c r="B37" s="59"/>
      <c r="C37" s="60"/>
      <c r="D37" s="60"/>
      <c r="E37" s="60"/>
      <c r="F37" s="60"/>
      <c r="G37" s="60"/>
      <c r="H37" s="60"/>
      <c r="I37" s="60"/>
      <c r="J37" s="60"/>
      <c r="K37" s="60"/>
      <c r="L37" s="60"/>
      <c r="M37" s="60"/>
      <c r="N37" s="60"/>
      <c r="O37" s="60"/>
      <c r="P37" s="61"/>
    </row>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20668786-C677-4971-85FD-37831DD0907B}">
      <formula1>"Si,No,En proceso"</formula1>
    </dataValidation>
    <dataValidation type="list" allowBlank="1" showInputMessage="1" showErrorMessage="1" sqref="N20:O20 E20:E21" xr:uid="{9BA0D938-DE20-4BCB-9CB5-824DC2D73544}">
      <formula1>"Si, No"</formula1>
    </dataValidation>
    <dataValidation type="list" allowBlank="1" showInputMessage="1" showErrorMessage="1" sqref="N19:O19" xr:uid="{2A9D53A9-28E8-47FC-8989-82F1B3FAB5B7}">
      <formula1>"Si,No"</formula1>
    </dataValidation>
    <dataValidation allowBlank="1" showInputMessage="1" showErrorMessage="1" prompt="Celda formulada, información proveniente de la pestaña de deficiencias." sqref="E23" xr:uid="{B19B7A9F-8456-4A25-BEDD-92DA6F21EFF5}"/>
  </dataValidations>
  <pageMargins left="0.7" right="0.7" top="0.75" bottom="0.75" header="0.3" footer="0.3"/>
  <pageSetup scale="26" orientation="landscape" verticalDpi="300" r:id="rId1"/>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Conclusiones SCI 2023 - 2</vt:lpstr>
      <vt:lpstr>'Conclusiones SCI 2023 - 2'!Área_de_impresión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 Stella Munoz Cruz</dc:creator>
  <cp:lastModifiedBy>Doris Stella Munoz Cruz</cp:lastModifiedBy>
  <cp:lastPrinted>2024-02-29T14:33:09Z</cp:lastPrinted>
  <dcterms:created xsi:type="dcterms:W3CDTF">2024-02-28T21:22:50Z</dcterms:created>
  <dcterms:modified xsi:type="dcterms:W3CDTF">2024-02-29T14:48:56Z</dcterms:modified>
</cp:coreProperties>
</file>